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75" activeTab="0"/>
  </bookViews>
  <sheets>
    <sheet name="BVR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<sst xmlns="http://schemas.openxmlformats.org/spreadsheetml/2006/main" count="107" uniqueCount="49">
  <si>
    <t>TT</t>
  </si>
  <si>
    <t>ĐVT</t>
  </si>
  <si>
    <t>Tổng</t>
  </si>
  <si>
    <t>Năm 2014</t>
  </si>
  <si>
    <t>Năm 2015</t>
  </si>
  <si>
    <t>Năm 2016</t>
  </si>
  <si>
    <t>Số vụ vi phạm</t>
  </si>
  <si>
    <t>Vụ</t>
  </si>
  <si>
    <t>Phá rừng trái phép</t>
  </si>
  <si>
    <t>Trong đó phá rừng làm nương rẫy</t>
  </si>
  <si>
    <t>Khai thác rừng trái phép</t>
  </si>
  <si>
    <t>Quy định về PCCC rừng</t>
  </si>
  <si>
    <t>Quy định về sử dụng đất lâm nghiệp</t>
  </si>
  <si>
    <t>Vi phạm các quy định về quản lý động, thực vật hoang dã (Cites)</t>
  </si>
  <si>
    <t>Vận chuyển, buôn bán lâm sản trái phép</t>
  </si>
  <si>
    <t>Vi phạm về chế biến gỗ và lâm sản</t>
  </si>
  <si>
    <t xml:space="preserve">Vi phạm khác </t>
  </si>
  <si>
    <t>Diện tích rừng giảm</t>
  </si>
  <si>
    <t>Do chuyển đổi mục đích sử dụng đất</t>
  </si>
  <si>
    <t>Ha</t>
  </si>
  <si>
    <t>Bị thiệt hại</t>
  </si>
  <si>
    <t>Cháy rừng</t>
  </si>
  <si>
    <t>-</t>
  </si>
  <si>
    <t>Vi phạm khác</t>
  </si>
  <si>
    <t>Năm 2017</t>
  </si>
  <si>
    <t>Vi phạm về ĐTV hoang dã (Cites)</t>
  </si>
  <si>
    <t>08 tháng năm 2018</t>
  </si>
  <si>
    <t>Số vụ đã xử lý</t>
  </si>
  <si>
    <t>Xử lý hình sự</t>
  </si>
  <si>
    <t>Xử phạt hành chính</t>
  </si>
  <si>
    <t>Lâm sản tịch thu</t>
  </si>
  <si>
    <t>Gỗ tròn</t>
  </si>
  <si>
    <t>Gỗ xẻ</t>
  </si>
  <si>
    <t>m3</t>
  </si>
  <si>
    <t>Hành vi vi phạm</t>
  </si>
  <si>
    <t>Năm</t>
  </si>
  <si>
    <t>2018 (8 months)</t>
  </si>
  <si>
    <t>Number violate</t>
  </si>
  <si>
    <t>Illegal deforestation</t>
  </si>
  <si>
    <t>Illegal forest exploitation</t>
  </si>
  <si>
    <t>Fire safety violation</t>
  </si>
  <si>
    <t>Forest land use violation</t>
  </si>
  <si>
    <t>Illegal transport and trade of forest products</t>
  </si>
  <si>
    <t>Timber and forest product processing administrative violation</t>
  </si>
  <si>
    <t xml:space="preserve">Other violations </t>
  </si>
  <si>
    <t>Percent</t>
  </si>
  <si>
    <t>Violation</t>
  </si>
  <si>
    <t>Wild fauna and flora management violation</t>
  </si>
  <si>
    <r>
      <t xml:space="preserve">TỔNG HỢP SỐ LIỆU XỬ LÝ VI PHẠM TRONG LĨNH VỰC LÂM NGHIỆP
TỪ NGÀY 01/01/2014 ĐẾN NGÀY 31/8/2018
</t>
    </r>
    <r>
      <rPr>
        <i/>
        <sz val="14"/>
        <color indexed="8"/>
        <rFont val="Times New Roman"/>
        <family val="1"/>
      </rPr>
      <t>(Kèm theo Báo cáo số 1980/BC-TCLN-KL ngày  12/11/2018 của Tổng cục Lâm nghiệp)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</si>
</sst>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;[Red]0"/>
    <numFmt numFmtId="167" formatCode="#,##0.0_);\(#,##0.0\)"/>
    <numFmt numFmtId="168" formatCode="_(* #,##0.0_);_(* \(#,##0.0\);_(* &quot;-&quot;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73">
    <font>
      <sz val="14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4"/>
      <color indexed="8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4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b/>
      <sz val="13"/>
      <color indexed="10"/>
      <name val="Times New Roman"/>
      <family val="1"/>
    </font>
    <font>
      <sz val="13"/>
      <color indexed="63"/>
      <name val="Times New Roman"/>
      <family val="1"/>
    </font>
    <font>
      <b/>
      <sz val="13"/>
      <color indexed="63"/>
      <name val="Times New Roman"/>
      <family val="1"/>
    </font>
    <font>
      <sz val="13"/>
      <color indexed="8"/>
      <name val="Calibri"/>
      <family val="2"/>
    </font>
    <font>
      <b/>
      <sz val="14"/>
      <color indexed="8"/>
      <name val="Times"/>
      <family val="1"/>
    </font>
    <font>
      <sz val="12"/>
      <color indexed="8"/>
      <name val="Times"/>
      <family val="1"/>
    </font>
    <font>
      <sz val="13"/>
      <color indexed="8"/>
      <name val="Times"/>
      <family val="1"/>
    </font>
    <font>
      <b/>
      <sz val="14"/>
      <color indexed="63"/>
      <name val="Times New Roman"/>
      <family val="1"/>
    </font>
    <font>
      <b/>
      <sz val="12"/>
      <color indexed="8"/>
      <name val="Times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FF0000"/>
      <name val="Times New Roman"/>
      <family val="1"/>
    </font>
    <font>
      <sz val="13"/>
      <color rgb="FF222222"/>
      <name val="Times New Roman"/>
      <family val="1"/>
    </font>
    <font>
      <sz val="13"/>
      <color theme="1"/>
      <name val="Times New Roman"/>
      <family val="1"/>
    </font>
    <font>
      <b/>
      <sz val="13"/>
      <color rgb="FF222222"/>
      <name val="Times New Roman"/>
      <family val="1"/>
    </font>
    <font>
      <sz val="13"/>
      <color theme="1"/>
      <name val="Calibri"/>
      <family val="2"/>
    </font>
    <font>
      <b/>
      <sz val="14"/>
      <color theme="1"/>
      <name val="Times"/>
      <family val="1"/>
    </font>
    <font>
      <sz val="12"/>
      <color rgb="FF000000"/>
      <name val="Times"/>
      <family val="1"/>
    </font>
    <font>
      <sz val="13"/>
      <color theme="1"/>
      <name val="Times"/>
      <family val="1"/>
    </font>
    <font>
      <b/>
      <sz val="14"/>
      <color rgb="FF212121"/>
      <name val="Times New Roman"/>
      <family val="1"/>
    </font>
    <font>
      <b/>
      <sz val="12"/>
      <color rgb="FF000000"/>
      <name val="Times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6" fillId="0" borderId="1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57" fillId="33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7" fillId="0" borderId="0" xfId="0" applyFont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58" fillId="33" borderId="0" xfId="0" applyFont="1" applyFill="1" applyBorder="1" applyAlignment="1">
      <alignment/>
    </xf>
    <xf numFmtId="0" fontId="58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0" fontId="60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3" fontId="60" fillId="0" borderId="10" xfId="42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wrapText="1"/>
    </xf>
    <xf numFmtId="0" fontId="60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right" wrapText="1"/>
    </xf>
    <xf numFmtId="0" fontId="60" fillId="0" borderId="10" xfId="0" applyFont="1" applyFill="1" applyBorder="1" applyAlignment="1">
      <alignment horizontal="right"/>
    </xf>
    <xf numFmtId="164" fontId="60" fillId="0" borderId="10" xfId="42" applyNumberFormat="1" applyFont="1" applyFill="1" applyBorder="1" applyAlignment="1">
      <alignment horizontal="right"/>
    </xf>
    <xf numFmtId="164" fontId="60" fillId="0" borderId="10" xfId="42" applyNumberFormat="1" applyFont="1" applyFill="1" applyBorder="1" applyAlignment="1">
      <alignment horizontal="right" vertical="center" wrapText="1"/>
    </xf>
    <xf numFmtId="165" fontId="62" fillId="0" borderId="10" xfId="0" applyNumberFormat="1" applyFont="1" applyFill="1" applyBorder="1" applyAlignment="1" quotePrefix="1">
      <alignment horizontal="center" vertical="center" wrapText="1"/>
    </xf>
    <xf numFmtId="0" fontId="62" fillId="0" borderId="10" xfId="0" applyFont="1" applyFill="1" applyBorder="1" applyAlignment="1">
      <alignment horizontal="left" wrapText="1"/>
    </xf>
    <xf numFmtId="0" fontId="62" fillId="0" borderId="10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right" wrapText="1"/>
    </xf>
    <xf numFmtId="0" fontId="62" fillId="0" borderId="10" xfId="0" applyFont="1" applyFill="1" applyBorder="1" applyAlignment="1">
      <alignment horizontal="right"/>
    </xf>
    <xf numFmtId="164" fontId="62" fillId="0" borderId="10" xfId="42" applyNumberFormat="1" applyFont="1" applyFill="1" applyBorder="1" applyAlignment="1">
      <alignment horizontal="right" vertical="center" wrapText="1"/>
    </xf>
    <xf numFmtId="0" fontId="62" fillId="0" borderId="10" xfId="0" applyFont="1" applyFill="1" applyBorder="1" applyAlignment="1">
      <alignment horizontal="right" vertical="center" wrapText="1"/>
    </xf>
    <xf numFmtId="0" fontId="63" fillId="0" borderId="10" xfId="0" applyFont="1" applyFill="1" applyBorder="1" applyAlignment="1">
      <alignment horizontal="right" vertical="center"/>
    </xf>
    <xf numFmtId="0" fontId="64" fillId="0" borderId="10" xfId="0" applyFont="1" applyFill="1" applyBorder="1" applyAlignment="1">
      <alignment horizontal="right" vertical="center"/>
    </xf>
    <xf numFmtId="164" fontId="64" fillId="0" borderId="10" xfId="42" applyNumberFormat="1" applyFont="1" applyFill="1" applyBorder="1" applyAlignment="1">
      <alignment horizontal="right" vertical="center" wrapText="1"/>
    </xf>
    <xf numFmtId="164" fontId="65" fillId="0" borderId="10" xfId="42" applyNumberFormat="1" applyFont="1" applyFill="1" applyBorder="1" applyAlignment="1">
      <alignment horizontal="right" vertical="center"/>
    </xf>
    <xf numFmtId="0" fontId="65" fillId="0" borderId="10" xfId="0" applyFont="1" applyFill="1" applyBorder="1" applyAlignment="1">
      <alignment horizontal="right" vertical="center"/>
    </xf>
    <xf numFmtId="164" fontId="65" fillId="0" borderId="10" xfId="42" applyNumberFormat="1" applyFont="1" applyFill="1" applyBorder="1" applyAlignment="1">
      <alignment horizontal="right" vertical="center"/>
    </xf>
    <xf numFmtId="0" fontId="60" fillId="0" borderId="10" xfId="0" applyFont="1" applyFill="1" applyBorder="1" applyAlignment="1">
      <alignment horizontal="right" vertical="center"/>
    </xf>
    <xf numFmtId="0" fontId="64" fillId="0" borderId="10" xfId="0" applyFont="1" applyFill="1" applyBorder="1" applyAlignment="1">
      <alignment horizontal="right" vertical="center" wrapText="1"/>
    </xf>
    <xf numFmtId="164" fontId="62" fillId="0" borderId="10" xfId="42" applyNumberFormat="1" applyFont="1" applyFill="1" applyBorder="1" applyAlignment="1">
      <alignment horizontal="right" vertical="center"/>
    </xf>
    <xf numFmtId="0" fontId="62" fillId="0" borderId="10" xfId="0" applyFont="1" applyFill="1" applyBorder="1" applyAlignment="1">
      <alignment horizontal="right" vertical="center"/>
    </xf>
    <xf numFmtId="0" fontId="66" fillId="0" borderId="10" xfId="0" applyFont="1" applyFill="1" applyBorder="1" applyAlignment="1">
      <alignment horizontal="right" vertical="center"/>
    </xf>
    <xf numFmtId="164" fontId="66" fillId="0" borderId="10" xfId="42" applyNumberFormat="1" applyFont="1" applyFill="1" applyBorder="1" applyAlignment="1">
      <alignment horizontal="right" vertical="center" wrapText="1"/>
    </xf>
    <xf numFmtId="0" fontId="67" fillId="0" borderId="10" xfId="0" applyFont="1" applyFill="1" applyBorder="1" applyAlignment="1">
      <alignment horizontal="right" vertical="center"/>
    </xf>
    <xf numFmtId="164" fontId="61" fillId="0" borderId="10" xfId="42" applyNumberFormat="1" applyFont="1" applyFill="1" applyBorder="1" applyAlignment="1">
      <alignment horizontal="right" vertical="center"/>
    </xf>
    <xf numFmtId="166" fontId="60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56" applyFont="1" applyFill="1" applyBorder="1">
      <alignment/>
      <protection/>
    </xf>
    <xf numFmtId="3" fontId="3" fillId="0" borderId="10" xfId="44" applyNumberFormat="1" applyFont="1" applyFill="1" applyBorder="1" applyAlignment="1">
      <alignment horizontal="right" vertical="center"/>
    </xf>
    <xf numFmtId="164" fontId="4" fillId="0" borderId="10" xfId="44" applyNumberFormat="1" applyFont="1" applyFill="1" applyBorder="1" applyAlignment="1">
      <alignment horizontal="right" vertical="center" wrapText="1"/>
    </xf>
    <xf numFmtId="3" fontId="4" fillId="0" borderId="10" xfId="44" applyNumberFormat="1" applyFont="1" applyFill="1" applyBorder="1" applyAlignment="1">
      <alignment horizontal="right" vertical="center" wrapText="1"/>
    </xf>
    <xf numFmtId="0" fontId="5" fillId="0" borderId="10" xfId="56" applyFont="1" applyFill="1" applyBorder="1">
      <alignment/>
      <protection/>
    </xf>
    <xf numFmtId="3" fontId="5" fillId="0" borderId="10" xfId="44" applyNumberFormat="1" applyFont="1" applyFill="1" applyBorder="1" applyAlignment="1">
      <alignment horizontal="right" vertical="center"/>
    </xf>
    <xf numFmtId="164" fontId="6" fillId="0" borderId="10" xfId="44" applyNumberFormat="1" applyFont="1" applyFill="1" applyBorder="1" applyAlignment="1">
      <alignment horizontal="right" vertical="center" wrapText="1"/>
    </xf>
    <xf numFmtId="3" fontId="6" fillId="0" borderId="10" xfId="44" applyNumberFormat="1" applyFont="1" applyFill="1" applyBorder="1" applyAlignment="1">
      <alignment horizontal="right" vertical="center" wrapText="1"/>
    </xf>
    <xf numFmtId="3" fontId="60" fillId="0" borderId="10" xfId="0" applyNumberFormat="1" applyFont="1" applyFill="1" applyBorder="1" applyAlignment="1">
      <alignment horizontal="center" vertical="center" wrapText="1"/>
    </xf>
    <xf numFmtId="164" fontId="60" fillId="0" borderId="10" xfId="42" applyNumberFormat="1" applyFont="1" applyFill="1" applyBorder="1" applyAlignment="1">
      <alignment horizontal="right" vertical="center"/>
    </xf>
    <xf numFmtId="0" fontId="60" fillId="0" borderId="10" xfId="0" applyFont="1" applyFill="1" applyBorder="1" applyAlignment="1">
      <alignment horizontal="right" vertical="center" wrapText="1"/>
    </xf>
    <xf numFmtId="164" fontId="66" fillId="0" borderId="10" xfId="42" applyNumberFormat="1" applyFont="1" applyFill="1" applyBorder="1" applyAlignment="1">
      <alignment horizontal="right" vertical="center"/>
    </xf>
    <xf numFmtId="3" fontId="62" fillId="0" borderId="10" xfId="0" applyNumberFormat="1" applyFont="1" applyFill="1" applyBorder="1" applyAlignment="1" quotePrefix="1">
      <alignment horizontal="center" vertical="center" wrapText="1"/>
    </xf>
    <xf numFmtId="164" fontId="64" fillId="0" borderId="10" xfId="42" applyNumberFormat="1" applyFont="1" applyFill="1" applyBorder="1" applyAlignment="1">
      <alignment horizontal="right" vertical="center"/>
    </xf>
    <xf numFmtId="167" fontId="62" fillId="0" borderId="10" xfId="42" applyNumberFormat="1" applyFont="1" applyFill="1" applyBorder="1" applyAlignment="1">
      <alignment horizontal="right" vertical="center"/>
    </xf>
    <xf numFmtId="3" fontId="6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/>
    </xf>
    <xf numFmtId="3" fontId="4" fillId="0" borderId="10" xfId="44" applyNumberFormat="1" applyFont="1" applyFill="1" applyBorder="1" applyAlignment="1">
      <alignment horizontal="right" vertical="center"/>
    </xf>
    <xf numFmtId="168" fontId="4" fillId="0" borderId="10" xfId="44" applyNumberFormat="1" applyFont="1" applyFill="1" applyBorder="1" applyAlignment="1">
      <alignment/>
    </xf>
    <xf numFmtId="168" fontId="4" fillId="0" borderId="10" xfId="44" applyNumberFormat="1" applyFont="1" applyFill="1" applyBorder="1" applyAlignment="1">
      <alignment horizontal="right" vertical="center"/>
    </xf>
    <xf numFmtId="0" fontId="65" fillId="0" borderId="10" xfId="0" applyFont="1" applyFill="1" applyBorder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3" fontId="65" fillId="0" borderId="10" xfId="42" applyNumberFormat="1" applyFont="1" applyFill="1" applyBorder="1" applyAlignment="1">
      <alignment horizontal="right" vertical="center"/>
    </xf>
    <xf numFmtId="3" fontId="6" fillId="0" borderId="10" xfId="44" applyNumberFormat="1" applyFont="1" applyFill="1" applyBorder="1" applyAlignment="1">
      <alignment horizontal="right" vertical="center"/>
    </xf>
    <xf numFmtId="164" fontId="6" fillId="0" borderId="10" xfId="44" applyNumberFormat="1" applyFont="1" applyFill="1" applyBorder="1" applyAlignment="1">
      <alignment/>
    </xf>
    <xf numFmtId="164" fontId="6" fillId="0" borderId="10" xfId="44" applyNumberFormat="1" applyFont="1" applyFill="1" applyBorder="1" applyAlignment="1">
      <alignment horizontal="right" vertical="center"/>
    </xf>
    <xf numFmtId="43" fontId="59" fillId="0" borderId="0" xfId="0" applyNumberFormat="1" applyFont="1" applyFill="1" applyAlignment="1">
      <alignment/>
    </xf>
    <xf numFmtId="0" fontId="68" fillId="0" borderId="10" xfId="0" applyFont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left" wrapText="1"/>
    </xf>
    <xf numFmtId="4" fontId="70" fillId="0" borderId="10" xfId="0" applyNumberFormat="1" applyFont="1" applyFill="1" applyBorder="1" applyAlignment="1">
      <alignment/>
    </xf>
    <xf numFmtId="0" fontId="69" fillId="0" borderId="10" xfId="0" applyFont="1" applyFill="1" applyBorder="1" applyAlignment="1">
      <alignment horizontal="left" vertical="center" wrapText="1"/>
    </xf>
    <xf numFmtId="4" fontId="70" fillId="0" borderId="10" xfId="0" applyNumberFormat="1" applyFont="1" applyFill="1" applyBorder="1" applyAlignment="1">
      <alignment vertical="center"/>
    </xf>
    <xf numFmtId="0" fontId="71" fillId="0" borderId="10" xfId="0" applyFont="1" applyBorder="1" applyAlignment="1">
      <alignment horizontal="center" vertical="center"/>
    </xf>
    <xf numFmtId="0" fontId="72" fillId="0" borderId="10" xfId="0" applyFont="1" applyFill="1" applyBorder="1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67575"/>
          <c:h val="0.77875"/>
        </c:manualLayout>
      </c:layout>
      <c:lineChart>
        <c:grouping val="stacked"/>
        <c:varyColors val="0"/>
        <c:ser>
          <c:idx val="0"/>
          <c:order val="0"/>
          <c:tx>
            <c:strRef>
              <c:f>Sheet3!$A$5</c:f>
              <c:strCache>
                <c:ptCount val="1"/>
                <c:pt idx="0">
                  <c:v>Number violate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Sheet3!$B$4:$F$4</c:f>
              <c:strCache/>
            </c:strRef>
          </c:cat>
          <c:val>
            <c:numRef>
              <c:f>Sheet3!$B$5:$F$5</c:f>
              <c:numCache/>
            </c:numRef>
          </c:val>
          <c:smooth val="0"/>
        </c:ser>
        <c:marker val="1"/>
        <c:axId val="57316822"/>
        <c:axId val="46089351"/>
      </c:lineChart>
      <c:catAx>
        <c:axId val="57316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89351"/>
        <c:crosses val="autoZero"/>
        <c:auto val="1"/>
        <c:lblOffset val="100"/>
        <c:tickLblSkip val="1"/>
        <c:noMultiLvlLbl val="0"/>
      </c:catAx>
      <c:valAx>
        <c:axId val="460893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168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6"/>
          <c:y val="0.527"/>
          <c:w val="0.263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345"/>
          <c:w val="0.7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Sheet3!$A$5</c:f>
              <c:strCache>
                <c:ptCount val="1"/>
                <c:pt idx="0">
                  <c:v>Number violate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25.658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21.654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21.464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16.531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8.856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Sheet3!$B$4:$F$4</c:f>
              <c:strCache/>
            </c:strRef>
          </c:cat>
          <c:val>
            <c:numRef>
              <c:f>Sheet3!$B$5:$F$5</c:f>
              <c:numCache/>
            </c:numRef>
          </c:val>
        </c:ser>
        <c:axId val="12150976"/>
        <c:axId val="42249921"/>
      </c:barChart>
      <c:catAx>
        <c:axId val="12150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49921"/>
        <c:crosses val="autoZero"/>
        <c:auto val="1"/>
        <c:lblOffset val="100"/>
        <c:tickLblSkip val="1"/>
        <c:noMultiLvlLbl val="0"/>
      </c:catAx>
      <c:valAx>
        <c:axId val="42249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509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45"/>
          <c:y val="0.4515"/>
          <c:w val="0.21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80325"/>
          <c:h val="0.77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Sheet3!$I$25</c:f>
              <c:strCache>
                <c:ptCount val="1"/>
                <c:pt idx="0">
                  <c:v>Percent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Sheet3!$H$26:$H$33</c:f>
              <c:strCache/>
            </c:strRef>
          </c:cat>
          <c:val>
            <c:numRef>
              <c:f>Sheet3!$I$26:$I$33</c:f>
              <c:numCache/>
            </c:numRef>
          </c:val>
        </c:ser>
        <c:overlap val="100"/>
        <c:axId val="44704970"/>
        <c:axId val="66800411"/>
      </c:barChart>
      <c:catAx>
        <c:axId val="44704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800411"/>
        <c:crosses val="autoZero"/>
        <c:auto val="1"/>
        <c:lblOffset val="100"/>
        <c:tickLblSkip val="1"/>
        <c:noMultiLvlLbl val="0"/>
      </c:catAx>
      <c:valAx>
        <c:axId val="668004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049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35"/>
          <c:y val="0.527"/>
          <c:w val="0.136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8</xdr:row>
      <xdr:rowOff>19050</xdr:rowOff>
    </xdr:from>
    <xdr:to>
      <xdr:col>5</xdr:col>
      <xdr:colOff>685800</xdr:colOff>
      <xdr:row>19</xdr:row>
      <xdr:rowOff>142875</xdr:rowOff>
    </xdr:to>
    <xdr:graphicFrame>
      <xdr:nvGraphicFramePr>
        <xdr:cNvPr id="1" name="Chart 2"/>
        <xdr:cNvGraphicFramePr/>
      </xdr:nvGraphicFramePr>
      <xdr:xfrm>
        <a:off x="285750" y="2162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323850</xdr:colOff>
      <xdr:row>8</xdr:row>
      <xdr:rowOff>0</xdr:rowOff>
    </xdr:from>
    <xdr:to>
      <xdr:col>14</xdr:col>
      <xdr:colOff>323850</xdr:colOff>
      <xdr:row>19</xdr:row>
      <xdr:rowOff>123825</xdr:rowOff>
    </xdr:to>
    <xdr:graphicFrame>
      <xdr:nvGraphicFramePr>
        <xdr:cNvPr id="2" name="Chart 3"/>
        <xdr:cNvGraphicFramePr/>
      </xdr:nvGraphicFramePr>
      <xdr:xfrm>
        <a:off x="8829675" y="2143125"/>
        <a:ext cx="47720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419100</xdr:colOff>
      <xdr:row>17</xdr:row>
      <xdr:rowOff>114300</xdr:rowOff>
    </xdr:from>
    <xdr:to>
      <xdr:col>9</xdr:col>
      <xdr:colOff>457200</xdr:colOff>
      <xdr:row>29</xdr:row>
      <xdr:rowOff>0</xdr:rowOff>
    </xdr:to>
    <xdr:graphicFrame>
      <xdr:nvGraphicFramePr>
        <xdr:cNvPr id="3" name="Chart 7"/>
        <xdr:cNvGraphicFramePr/>
      </xdr:nvGraphicFramePr>
      <xdr:xfrm>
        <a:off x="5353050" y="440055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selection activeCell="S3" sqref="S3"/>
    </sheetView>
  </sheetViews>
  <sheetFormatPr defaultColWidth="8.88671875" defaultRowHeight="18.75"/>
  <cols>
    <col min="1" max="1" width="4.99609375" style="12" customWidth="1"/>
    <col min="2" max="2" width="33.3359375" style="12" customWidth="1"/>
    <col min="3" max="3" width="7.3359375" style="12" customWidth="1"/>
    <col min="4" max="5" width="0" style="12" hidden="1" customWidth="1"/>
    <col min="6" max="6" width="9.6640625" style="12" customWidth="1"/>
    <col min="7" max="7" width="10.4453125" style="12" customWidth="1"/>
    <col min="8" max="8" width="10.99609375" style="12" customWidth="1"/>
    <col min="9" max="12" width="0" style="12" hidden="1" customWidth="1"/>
    <col min="13" max="13" width="4.4453125" style="12" hidden="1" customWidth="1"/>
    <col min="14" max="14" width="13.77734375" style="12" hidden="1" customWidth="1"/>
    <col min="15" max="15" width="0" style="12" hidden="1" customWidth="1"/>
    <col min="16" max="16" width="9.99609375" style="12" customWidth="1"/>
    <col min="17" max="17" width="10.3359375" style="12" customWidth="1"/>
    <col min="18" max="18" width="10.77734375" style="12" customWidth="1"/>
    <col min="19" max="16384" width="8.88671875" style="12" customWidth="1"/>
  </cols>
  <sheetData>
    <row r="1" spans="1:18" ht="68.25" customHeight="1">
      <c r="A1" s="81" t="s">
        <v>48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3" spans="1:18" ht="33">
      <c r="A3" s="14" t="s">
        <v>0</v>
      </c>
      <c r="B3" s="13" t="s">
        <v>34</v>
      </c>
      <c r="C3" s="14" t="s">
        <v>1</v>
      </c>
      <c r="D3" s="14"/>
      <c r="E3" s="14"/>
      <c r="F3" s="14" t="s">
        <v>2</v>
      </c>
      <c r="G3" s="14" t="s">
        <v>3</v>
      </c>
      <c r="H3" s="14" t="s">
        <v>4</v>
      </c>
      <c r="I3" s="14" t="s">
        <v>5</v>
      </c>
      <c r="J3" s="14"/>
      <c r="K3" s="14"/>
      <c r="L3" s="14"/>
      <c r="M3" s="15"/>
      <c r="N3" s="15"/>
      <c r="O3" s="15"/>
      <c r="P3" s="16" t="s">
        <v>5</v>
      </c>
      <c r="Q3" s="14" t="s">
        <v>24</v>
      </c>
      <c r="R3" s="14" t="s">
        <v>26</v>
      </c>
    </row>
    <row r="4" spans="1:18" ht="19.5" customHeight="1">
      <c r="A4" s="17">
        <v>1</v>
      </c>
      <c r="B4" s="18" t="s">
        <v>6</v>
      </c>
      <c r="C4" s="19" t="s">
        <v>7</v>
      </c>
      <c r="D4" s="20">
        <v>195.825</v>
      </c>
      <c r="E4" s="21">
        <v>39.165</v>
      </c>
      <c r="F4" s="22">
        <f>G4+H4+P4+Q4+R4</f>
        <v>94163</v>
      </c>
      <c r="G4" s="23">
        <f>G5+G7+G8+G9+G10+G11+G12+G13</f>
        <v>25658</v>
      </c>
      <c r="H4" s="23">
        <f aca="true" t="shared" si="0" ref="H4:R4">H5+H7+H8+H9+H10+H11+H12+H13</f>
        <v>21654</v>
      </c>
      <c r="I4" s="23">
        <f t="shared" si="0"/>
        <v>17115.798000000003</v>
      </c>
      <c r="J4" s="23">
        <f t="shared" si="0"/>
        <v>0</v>
      </c>
      <c r="K4" s="23">
        <f t="shared" si="0"/>
        <v>0</v>
      </c>
      <c r="L4" s="23">
        <f t="shared" si="0"/>
        <v>-10007.233</v>
      </c>
      <c r="M4" s="23">
        <f t="shared" si="0"/>
        <v>11.6</v>
      </c>
      <c r="N4" s="23" t="e">
        <f t="shared" si="0"/>
        <v>#VALUE!</v>
      </c>
      <c r="O4" s="23" t="e">
        <f t="shared" si="0"/>
        <v>#VALUE!</v>
      </c>
      <c r="P4" s="23">
        <f t="shared" si="0"/>
        <v>21464</v>
      </c>
      <c r="Q4" s="23">
        <f t="shared" si="0"/>
        <v>16531</v>
      </c>
      <c r="R4" s="23">
        <f t="shared" si="0"/>
        <v>8856</v>
      </c>
    </row>
    <row r="5" spans="1:20" ht="19.5" customHeight="1">
      <c r="A5" s="24" t="s">
        <v>22</v>
      </c>
      <c r="B5" s="25" t="s">
        <v>8</v>
      </c>
      <c r="C5" s="26" t="s">
        <v>7</v>
      </c>
      <c r="D5" s="27">
        <v>24.025</v>
      </c>
      <c r="E5" s="28">
        <v>4.805</v>
      </c>
      <c r="F5" s="22">
        <f>G5+H5+P5+Q5+R5</f>
        <v>10050</v>
      </c>
      <c r="G5" s="29">
        <v>2261</v>
      </c>
      <c r="H5" s="29">
        <v>2163</v>
      </c>
      <c r="I5" s="30">
        <v>2.104</v>
      </c>
      <c r="J5" s="30"/>
      <c r="K5" s="30"/>
      <c r="L5" s="30">
        <v>-2.276</v>
      </c>
      <c r="M5" s="31">
        <v>1.1</v>
      </c>
      <c r="N5" s="32" t="s">
        <v>8</v>
      </c>
      <c r="O5" s="32" t="s">
        <v>7</v>
      </c>
      <c r="P5" s="33">
        <v>2178</v>
      </c>
      <c r="Q5" s="33">
        <v>2167</v>
      </c>
      <c r="R5" s="34">
        <v>1281</v>
      </c>
      <c r="S5" s="12">
        <f>F5/F4%</f>
        <v>10.672981956819557</v>
      </c>
      <c r="T5" s="73"/>
    </row>
    <row r="6" spans="1:20" ht="19.5" customHeight="1" hidden="1">
      <c r="A6" s="24" t="s">
        <v>22</v>
      </c>
      <c r="B6" s="25" t="s">
        <v>9</v>
      </c>
      <c r="C6" s="26" t="s">
        <v>7</v>
      </c>
      <c r="D6" s="27">
        <v>17.59</v>
      </c>
      <c r="E6" s="28">
        <v>3.518</v>
      </c>
      <c r="F6" s="22">
        <f aca="true" t="shared" si="1" ref="F6:F24">G6+H6+P6+Q6+R6</f>
        <v>2288</v>
      </c>
      <c r="G6" s="29">
        <v>1305</v>
      </c>
      <c r="H6" s="29">
        <v>983</v>
      </c>
      <c r="I6" s="30">
        <v>1.238</v>
      </c>
      <c r="J6" s="30"/>
      <c r="K6" s="30"/>
      <c r="L6" s="30">
        <v>-2.092</v>
      </c>
      <c r="M6" s="35"/>
      <c r="N6" s="35"/>
      <c r="O6" s="35"/>
      <c r="P6" s="36"/>
      <c r="Q6" s="36"/>
      <c r="R6" s="36"/>
      <c r="T6" s="73"/>
    </row>
    <row r="7" spans="1:20" ht="19.5" customHeight="1">
      <c r="A7" s="24" t="s">
        <v>22</v>
      </c>
      <c r="B7" s="25" t="s">
        <v>10</v>
      </c>
      <c r="C7" s="26" t="s">
        <v>7</v>
      </c>
      <c r="D7" s="27">
        <v>20.527</v>
      </c>
      <c r="E7" s="28">
        <v>4.105</v>
      </c>
      <c r="F7" s="22">
        <f t="shared" si="1"/>
        <v>7957</v>
      </c>
      <c r="G7" s="29">
        <v>2319</v>
      </c>
      <c r="H7" s="29">
        <v>1916</v>
      </c>
      <c r="I7" s="30">
        <v>1.694</v>
      </c>
      <c r="J7" s="30"/>
      <c r="K7" s="30"/>
      <c r="L7" s="30">
        <v>-1.957</v>
      </c>
      <c r="M7" s="37">
        <v>1.2</v>
      </c>
      <c r="N7" s="32" t="s">
        <v>10</v>
      </c>
      <c r="O7" s="32" t="s">
        <v>7</v>
      </c>
      <c r="P7" s="33">
        <v>1689</v>
      </c>
      <c r="Q7" s="33">
        <v>1341</v>
      </c>
      <c r="R7" s="34">
        <v>692</v>
      </c>
      <c r="T7" s="73"/>
    </row>
    <row r="8" spans="1:20" ht="19.5" customHeight="1">
      <c r="A8" s="24" t="s">
        <v>22</v>
      </c>
      <c r="B8" s="25" t="s">
        <v>11</v>
      </c>
      <c r="C8" s="26" t="s">
        <v>7</v>
      </c>
      <c r="D8" s="27">
        <v>3.558</v>
      </c>
      <c r="E8" s="28">
        <v>712</v>
      </c>
      <c r="F8" s="22">
        <f>G8+H8+P8+Q8+R8</f>
        <v>1967</v>
      </c>
      <c r="G8" s="29">
        <v>552</v>
      </c>
      <c r="H8" s="29">
        <v>564</v>
      </c>
      <c r="I8" s="30">
        <v>528</v>
      </c>
      <c r="J8" s="30"/>
      <c r="K8" s="30"/>
      <c r="L8" s="30">
        <v>-261</v>
      </c>
      <c r="M8" s="37">
        <v>1.3</v>
      </c>
      <c r="N8" s="32" t="s">
        <v>21</v>
      </c>
      <c r="O8" s="32" t="s">
        <v>7</v>
      </c>
      <c r="P8" s="33">
        <v>514</v>
      </c>
      <c r="Q8" s="33">
        <v>182</v>
      </c>
      <c r="R8" s="34">
        <v>155</v>
      </c>
      <c r="T8" s="73"/>
    </row>
    <row r="9" spans="1:20" ht="19.5" customHeight="1">
      <c r="A9" s="24" t="s">
        <v>22</v>
      </c>
      <c r="B9" s="25" t="s">
        <v>12</v>
      </c>
      <c r="C9" s="26" t="s">
        <v>7</v>
      </c>
      <c r="D9" s="27">
        <v>2.546</v>
      </c>
      <c r="E9" s="28">
        <v>509</v>
      </c>
      <c r="F9" s="22">
        <f t="shared" si="1"/>
        <v>641</v>
      </c>
      <c r="G9" s="29">
        <v>69</v>
      </c>
      <c r="H9" s="29">
        <v>138</v>
      </c>
      <c r="I9" s="30">
        <v>100</v>
      </c>
      <c r="J9" s="30"/>
      <c r="K9" s="30"/>
      <c r="L9" s="30">
        <v>-417</v>
      </c>
      <c r="M9" s="37">
        <v>1.4</v>
      </c>
      <c r="N9" s="32" t="s">
        <v>12</v>
      </c>
      <c r="O9" s="32" t="s">
        <v>7</v>
      </c>
      <c r="P9" s="33">
        <v>90</v>
      </c>
      <c r="Q9" s="33">
        <v>216</v>
      </c>
      <c r="R9" s="34">
        <v>128</v>
      </c>
      <c r="T9" s="73"/>
    </row>
    <row r="10" spans="1:20" ht="19.5" customHeight="1">
      <c r="A10" s="24" t="s">
        <v>22</v>
      </c>
      <c r="B10" s="25" t="s">
        <v>25</v>
      </c>
      <c r="C10" s="26" t="s">
        <v>7</v>
      </c>
      <c r="D10" s="27">
        <v>6.221</v>
      </c>
      <c r="E10" s="28">
        <v>1.244</v>
      </c>
      <c r="F10" s="22">
        <f t="shared" si="1"/>
        <v>1446</v>
      </c>
      <c r="G10" s="29">
        <v>459</v>
      </c>
      <c r="H10" s="29">
        <v>328</v>
      </c>
      <c r="I10" s="30">
        <v>300</v>
      </c>
      <c r="J10" s="30"/>
      <c r="K10" s="30"/>
      <c r="L10" s="30">
        <v>-660</v>
      </c>
      <c r="M10" s="37">
        <v>1.5</v>
      </c>
      <c r="N10" s="38" t="s">
        <v>13</v>
      </c>
      <c r="O10" s="32" t="s">
        <v>7</v>
      </c>
      <c r="P10" s="33">
        <v>323</v>
      </c>
      <c r="Q10" s="33">
        <v>190</v>
      </c>
      <c r="R10" s="34">
        <v>146</v>
      </c>
      <c r="T10" s="73"/>
    </row>
    <row r="11" spans="1:20" ht="19.5" customHeight="1">
      <c r="A11" s="24" t="s">
        <v>22</v>
      </c>
      <c r="B11" s="25" t="s">
        <v>14</v>
      </c>
      <c r="C11" s="26" t="s">
        <v>7</v>
      </c>
      <c r="D11" s="27">
        <v>98757</v>
      </c>
      <c r="E11" s="28">
        <v>19751</v>
      </c>
      <c r="F11" s="22">
        <f t="shared" si="1"/>
        <v>42772</v>
      </c>
      <c r="G11" s="29">
        <v>12463</v>
      </c>
      <c r="H11" s="29">
        <v>10968</v>
      </c>
      <c r="I11" s="30">
        <v>8948</v>
      </c>
      <c r="J11" s="30"/>
      <c r="K11" s="30"/>
      <c r="L11" s="30">
        <v>-7502</v>
      </c>
      <c r="M11" s="37">
        <v>1.6</v>
      </c>
      <c r="N11" s="32" t="s">
        <v>14</v>
      </c>
      <c r="O11" s="32" t="s">
        <v>7</v>
      </c>
      <c r="P11" s="33">
        <v>9300</v>
      </c>
      <c r="Q11" s="33">
        <v>6606</v>
      </c>
      <c r="R11" s="34">
        <v>3435</v>
      </c>
      <c r="T11" s="73"/>
    </row>
    <row r="12" spans="1:20" ht="19.5" customHeight="1">
      <c r="A12" s="24" t="s">
        <v>22</v>
      </c>
      <c r="B12" s="25" t="s">
        <v>15</v>
      </c>
      <c r="C12" s="26" t="s">
        <v>7</v>
      </c>
      <c r="D12" s="27">
        <v>7325</v>
      </c>
      <c r="E12" s="28">
        <v>1465</v>
      </c>
      <c r="F12" s="22">
        <f t="shared" si="1"/>
        <v>4041</v>
      </c>
      <c r="G12" s="29">
        <v>902</v>
      </c>
      <c r="H12" s="29">
        <v>590</v>
      </c>
      <c r="I12" s="30">
        <v>1165</v>
      </c>
      <c r="J12" s="30"/>
      <c r="K12" s="30"/>
      <c r="L12" s="30">
        <v>-592</v>
      </c>
      <c r="M12" s="37">
        <v>1.7</v>
      </c>
      <c r="N12" s="32" t="s">
        <v>15</v>
      </c>
      <c r="O12" s="32" t="s">
        <v>7</v>
      </c>
      <c r="P12" s="33">
        <v>1121</v>
      </c>
      <c r="Q12" s="33">
        <v>1039</v>
      </c>
      <c r="R12" s="34">
        <v>389</v>
      </c>
      <c r="T12" s="73"/>
    </row>
    <row r="13" spans="1:20" ht="19.5" customHeight="1">
      <c r="A13" s="24" t="s">
        <v>22</v>
      </c>
      <c r="B13" s="25" t="s">
        <v>16</v>
      </c>
      <c r="C13" s="26" t="s">
        <v>7</v>
      </c>
      <c r="D13" s="27">
        <v>32866</v>
      </c>
      <c r="E13" s="28">
        <v>6573</v>
      </c>
      <c r="F13" s="22">
        <f t="shared" si="1"/>
        <v>25289</v>
      </c>
      <c r="G13" s="29">
        <v>6633</v>
      </c>
      <c r="H13" s="29">
        <v>4987</v>
      </c>
      <c r="I13" s="30">
        <v>6071</v>
      </c>
      <c r="J13" s="30"/>
      <c r="K13" s="30"/>
      <c r="L13" s="30">
        <v>-571</v>
      </c>
      <c r="M13" s="37">
        <v>1.8</v>
      </c>
      <c r="N13" s="32" t="s">
        <v>23</v>
      </c>
      <c r="O13" s="32" t="s">
        <v>7</v>
      </c>
      <c r="P13" s="33">
        <v>6249</v>
      </c>
      <c r="Q13" s="33">
        <v>4790</v>
      </c>
      <c r="R13" s="34">
        <v>2630</v>
      </c>
      <c r="T13" s="73"/>
    </row>
    <row r="14" spans="1:18" ht="19.5" customHeight="1" hidden="1">
      <c r="A14" s="24" t="s">
        <v>22</v>
      </c>
      <c r="B14" s="25" t="s">
        <v>17</v>
      </c>
      <c r="C14" s="26" t="s">
        <v>7</v>
      </c>
      <c r="D14" s="27">
        <v>70386</v>
      </c>
      <c r="E14" s="28">
        <v>14077</v>
      </c>
      <c r="F14" s="22">
        <f t="shared" si="1"/>
        <v>8890</v>
      </c>
      <c r="G14" s="39">
        <v>5944</v>
      </c>
      <c r="H14" s="39">
        <v>2946</v>
      </c>
      <c r="I14" s="40">
        <v>4644</v>
      </c>
      <c r="J14" s="40"/>
      <c r="K14" s="40"/>
      <c r="L14" s="30">
        <v>-7107</v>
      </c>
      <c r="M14" s="37"/>
      <c r="N14" s="41"/>
      <c r="O14" s="32"/>
      <c r="P14" s="42"/>
      <c r="Q14" s="42"/>
      <c r="R14" s="34"/>
    </row>
    <row r="15" spans="1:18" ht="19.5" customHeight="1" hidden="1">
      <c r="A15" s="24" t="s">
        <v>22</v>
      </c>
      <c r="B15" s="25" t="s">
        <v>18</v>
      </c>
      <c r="C15" s="26" t="s">
        <v>7</v>
      </c>
      <c r="D15" s="27">
        <v>38330</v>
      </c>
      <c r="E15" s="28">
        <v>7666</v>
      </c>
      <c r="F15" s="22">
        <f t="shared" si="1"/>
        <v>321</v>
      </c>
      <c r="G15" s="39">
        <v>299</v>
      </c>
      <c r="H15" s="39">
        <v>22</v>
      </c>
      <c r="I15" s="43"/>
      <c r="J15" s="43"/>
      <c r="K15" s="43"/>
      <c r="L15" s="30">
        <v>-5510</v>
      </c>
      <c r="M15" s="37"/>
      <c r="N15" s="32"/>
      <c r="O15" s="32"/>
      <c r="P15" s="33"/>
      <c r="Q15" s="33"/>
      <c r="R15" s="44"/>
    </row>
    <row r="16" spans="1:18" ht="19.5" customHeight="1">
      <c r="A16" s="45">
        <v>2</v>
      </c>
      <c r="B16" s="46" t="s">
        <v>27</v>
      </c>
      <c r="C16" s="26" t="s">
        <v>7</v>
      </c>
      <c r="D16" s="27"/>
      <c r="E16" s="28"/>
      <c r="F16" s="22">
        <f t="shared" si="1"/>
        <v>73784</v>
      </c>
      <c r="G16" s="47">
        <f>SUM(G17:G18)</f>
        <v>23041</v>
      </c>
      <c r="H16" s="47">
        <f>SUM(H17:H18)</f>
        <v>17220</v>
      </c>
      <c r="I16" s="43"/>
      <c r="J16" s="43"/>
      <c r="K16" s="43"/>
      <c r="L16" s="30"/>
      <c r="M16" s="37"/>
      <c r="N16" s="32"/>
      <c r="O16" s="32"/>
      <c r="P16" s="48">
        <f>P17+P18</f>
        <v>18283</v>
      </c>
      <c r="Q16" s="48">
        <f>Q17+Q18</f>
        <v>14315</v>
      </c>
      <c r="R16" s="49">
        <f>R17+R18</f>
        <v>925</v>
      </c>
    </row>
    <row r="17" spans="1:18" ht="19.5" customHeight="1">
      <c r="A17" s="24" t="s">
        <v>22</v>
      </c>
      <c r="B17" s="50" t="s">
        <v>28</v>
      </c>
      <c r="C17" s="26" t="s">
        <v>7</v>
      </c>
      <c r="D17" s="27"/>
      <c r="E17" s="28"/>
      <c r="F17" s="22">
        <f t="shared" si="1"/>
        <v>1176</v>
      </c>
      <c r="G17" s="51">
        <v>307</v>
      </c>
      <c r="H17" s="51">
        <v>230</v>
      </c>
      <c r="I17" s="43"/>
      <c r="J17" s="43"/>
      <c r="K17" s="43"/>
      <c r="L17" s="30"/>
      <c r="M17" s="37"/>
      <c r="N17" s="32"/>
      <c r="O17" s="32"/>
      <c r="P17" s="52">
        <v>304</v>
      </c>
      <c r="Q17" s="52">
        <v>312</v>
      </c>
      <c r="R17" s="53">
        <v>23</v>
      </c>
    </row>
    <row r="18" spans="1:18" ht="19.5" customHeight="1">
      <c r="A18" s="24" t="s">
        <v>22</v>
      </c>
      <c r="B18" s="50" t="s">
        <v>29</v>
      </c>
      <c r="C18" s="26" t="s">
        <v>7</v>
      </c>
      <c r="D18" s="27"/>
      <c r="E18" s="28"/>
      <c r="F18" s="22">
        <f t="shared" si="1"/>
        <v>72608</v>
      </c>
      <c r="G18" s="51">
        <v>22734</v>
      </c>
      <c r="H18" s="51">
        <v>16990</v>
      </c>
      <c r="I18" s="43"/>
      <c r="J18" s="43"/>
      <c r="K18" s="43"/>
      <c r="L18" s="30"/>
      <c r="M18" s="37"/>
      <c r="N18" s="32"/>
      <c r="O18" s="32"/>
      <c r="P18" s="52">
        <v>17979</v>
      </c>
      <c r="Q18" s="52">
        <v>14003</v>
      </c>
      <c r="R18" s="53">
        <v>902</v>
      </c>
    </row>
    <row r="19" spans="1:18" ht="19.5" customHeight="1">
      <c r="A19" s="54">
        <v>3</v>
      </c>
      <c r="B19" s="18" t="s">
        <v>20</v>
      </c>
      <c r="C19" s="19" t="s">
        <v>19</v>
      </c>
      <c r="D19" s="20">
        <v>27732</v>
      </c>
      <c r="E19" s="21">
        <v>5546</v>
      </c>
      <c r="F19" s="22">
        <f t="shared" si="1"/>
        <v>12143</v>
      </c>
      <c r="G19" s="55">
        <v>2492</v>
      </c>
      <c r="H19" s="55">
        <v>2924</v>
      </c>
      <c r="I19" s="37">
        <v>4447</v>
      </c>
      <c r="J19" s="37"/>
      <c r="K19" s="37"/>
      <c r="L19" s="56">
        <v>-2598</v>
      </c>
      <c r="M19" s="37">
        <v>2</v>
      </c>
      <c r="N19" s="41" t="s">
        <v>20</v>
      </c>
      <c r="O19" s="41" t="s">
        <v>19</v>
      </c>
      <c r="P19" s="57">
        <v>4599</v>
      </c>
      <c r="Q19" s="57">
        <v>1451</v>
      </c>
      <c r="R19" s="57">
        <f>SUM(R20:R21)</f>
        <v>677</v>
      </c>
    </row>
    <row r="20" spans="1:18" ht="19.5" customHeight="1">
      <c r="A20" s="58" t="s">
        <v>22</v>
      </c>
      <c r="B20" s="25" t="s">
        <v>21</v>
      </c>
      <c r="C20" s="26" t="s">
        <v>19</v>
      </c>
      <c r="D20" s="27">
        <v>15550</v>
      </c>
      <c r="E20" s="28">
        <v>3110</v>
      </c>
      <c r="F20" s="22">
        <f t="shared" si="1"/>
        <v>7664</v>
      </c>
      <c r="G20" s="39">
        <v>1776</v>
      </c>
      <c r="H20" s="39">
        <v>2061</v>
      </c>
      <c r="I20" s="30">
        <v>3125</v>
      </c>
      <c r="J20" s="30"/>
      <c r="K20" s="30"/>
      <c r="L20" s="30">
        <v>-1286</v>
      </c>
      <c r="M20" s="31" t="s">
        <v>22</v>
      </c>
      <c r="N20" s="32" t="s">
        <v>21</v>
      </c>
      <c r="O20" s="32" t="s">
        <v>19</v>
      </c>
      <c r="P20" s="59">
        <v>3194</v>
      </c>
      <c r="Q20" s="59">
        <v>357</v>
      </c>
      <c r="R20" s="34">
        <v>276</v>
      </c>
    </row>
    <row r="21" spans="1:18" ht="19.5" customHeight="1">
      <c r="A21" s="58" t="s">
        <v>22</v>
      </c>
      <c r="B21" s="25" t="s">
        <v>8</v>
      </c>
      <c r="C21" s="26" t="s">
        <v>19</v>
      </c>
      <c r="D21" s="27">
        <v>12182</v>
      </c>
      <c r="E21" s="28">
        <v>2436</v>
      </c>
      <c r="F21" s="22">
        <f>G21+H21+P21+Q21+R21</f>
        <v>4468.9</v>
      </c>
      <c r="G21" s="39">
        <v>717</v>
      </c>
      <c r="H21" s="60">
        <v>851.9</v>
      </c>
      <c r="I21" s="30">
        <v>1322</v>
      </c>
      <c r="J21" s="30"/>
      <c r="K21" s="30"/>
      <c r="L21" s="30">
        <v>-1314</v>
      </c>
      <c r="M21" s="31" t="s">
        <v>22</v>
      </c>
      <c r="N21" s="32" t="s">
        <v>8</v>
      </c>
      <c r="O21" s="38" t="s">
        <v>19</v>
      </c>
      <c r="P21" s="59">
        <v>1405</v>
      </c>
      <c r="Q21" s="59">
        <v>1094</v>
      </c>
      <c r="R21" s="39">
        <v>401</v>
      </c>
    </row>
    <row r="22" spans="1:18" ht="19.5" customHeight="1">
      <c r="A22" s="61">
        <v>4</v>
      </c>
      <c r="B22" s="46" t="s">
        <v>30</v>
      </c>
      <c r="C22" s="62" t="s">
        <v>33</v>
      </c>
      <c r="D22" s="63"/>
      <c r="E22" s="63"/>
      <c r="F22" s="22">
        <f t="shared" si="1"/>
        <v>95641.58</v>
      </c>
      <c r="G22" s="64">
        <f>SUM(G23:G24)</f>
        <v>24660.91</v>
      </c>
      <c r="H22" s="64">
        <f>SUM(H23:H24)</f>
        <v>21695.67</v>
      </c>
      <c r="I22" s="63"/>
      <c r="J22" s="63"/>
      <c r="K22" s="63"/>
      <c r="L22" s="63"/>
      <c r="M22" s="63"/>
      <c r="N22" s="63"/>
      <c r="O22" s="63"/>
      <c r="P22" s="65">
        <f>P23+P24</f>
        <v>31246</v>
      </c>
      <c r="Q22" s="66">
        <f>Q23+Q24</f>
        <v>17179</v>
      </c>
      <c r="R22" s="64">
        <f>R23+R24</f>
        <v>860</v>
      </c>
    </row>
    <row r="23" spans="1:18" ht="19.5" customHeight="1">
      <c r="A23" s="67" t="s">
        <v>22</v>
      </c>
      <c r="B23" s="50" t="s">
        <v>31</v>
      </c>
      <c r="C23" s="68" t="s">
        <v>33</v>
      </c>
      <c r="D23" s="63"/>
      <c r="E23" s="63"/>
      <c r="F23" s="22">
        <f t="shared" si="1"/>
        <v>50317.93</v>
      </c>
      <c r="G23" s="69">
        <v>12084.95</v>
      </c>
      <c r="H23" s="70">
        <v>11868.98</v>
      </c>
      <c r="I23" s="63"/>
      <c r="J23" s="63"/>
      <c r="K23" s="63"/>
      <c r="L23" s="63"/>
      <c r="M23" s="63"/>
      <c r="N23" s="63"/>
      <c r="O23" s="63"/>
      <c r="P23" s="71">
        <v>16352</v>
      </c>
      <c r="Q23" s="72">
        <v>9628</v>
      </c>
      <c r="R23" s="70">
        <v>384</v>
      </c>
    </row>
    <row r="24" spans="1:18" ht="19.5" customHeight="1">
      <c r="A24" s="67" t="s">
        <v>22</v>
      </c>
      <c r="B24" s="50" t="s">
        <v>32</v>
      </c>
      <c r="C24" s="68" t="s">
        <v>33</v>
      </c>
      <c r="D24" s="63"/>
      <c r="E24" s="63"/>
      <c r="F24" s="22">
        <f t="shared" si="1"/>
        <v>45323.65</v>
      </c>
      <c r="G24" s="69">
        <v>12575.96</v>
      </c>
      <c r="H24" s="70">
        <v>9826.69</v>
      </c>
      <c r="I24" s="63"/>
      <c r="J24" s="63"/>
      <c r="K24" s="63"/>
      <c r="L24" s="63"/>
      <c r="M24" s="63"/>
      <c r="N24" s="63"/>
      <c r="O24" s="63"/>
      <c r="P24" s="71">
        <v>14894</v>
      </c>
      <c r="Q24" s="72">
        <v>7551</v>
      </c>
      <c r="R24" s="70">
        <v>476</v>
      </c>
    </row>
  </sheetData>
  <sheetProtection/>
  <mergeCells count="1">
    <mergeCell ref="A1:R1"/>
  </mergeCells>
  <printOptions/>
  <pageMargins left="0.44" right="0.17" top="0.69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33"/>
  <sheetViews>
    <sheetView zoomScalePageLayoutView="0" workbookViewId="0" topLeftCell="E4">
      <selection activeCell="H33" sqref="H33"/>
    </sheetView>
  </sheetViews>
  <sheetFormatPr defaultColWidth="8.88671875" defaultRowHeight="18.75"/>
  <cols>
    <col min="1" max="1" width="13.10546875" style="4" customWidth="1"/>
    <col min="2" max="7" width="8.88671875" style="4" customWidth="1"/>
    <col min="8" max="8" width="32.77734375" style="4" customWidth="1"/>
    <col min="9" max="9" width="11.21484375" style="4" customWidth="1"/>
    <col min="10" max="16384" width="8.88671875" style="4" customWidth="1"/>
  </cols>
  <sheetData>
    <row r="4" spans="1:6" ht="37.5">
      <c r="A4" s="1" t="s">
        <v>35</v>
      </c>
      <c r="B4" s="1">
        <v>2014</v>
      </c>
      <c r="C4" s="1">
        <v>2015</v>
      </c>
      <c r="D4" s="1">
        <v>2016</v>
      </c>
      <c r="E4" s="1">
        <v>2017</v>
      </c>
      <c r="F4" s="11" t="s">
        <v>36</v>
      </c>
    </row>
    <row r="5" spans="1:6" ht="18.75">
      <c r="A5" s="9" t="s">
        <v>37</v>
      </c>
      <c r="B5" s="9">
        <v>25658</v>
      </c>
      <c r="C5" s="9">
        <v>21654</v>
      </c>
      <c r="D5" s="9">
        <v>21464</v>
      </c>
      <c r="E5" s="10">
        <v>16531</v>
      </c>
      <c r="F5" s="10">
        <v>8856</v>
      </c>
    </row>
    <row r="8" spans="3:10" ht="18.75">
      <c r="C8" s="2"/>
      <c r="D8" s="2"/>
      <c r="E8" s="2"/>
      <c r="F8" s="2"/>
      <c r="G8" s="2"/>
      <c r="H8" s="2"/>
      <c r="I8" s="3"/>
      <c r="J8" s="3"/>
    </row>
    <row r="9" spans="3:10" ht="18.75">
      <c r="C9" s="2"/>
      <c r="D9" s="2"/>
      <c r="E9" s="2"/>
      <c r="F9" s="5"/>
      <c r="G9" s="2"/>
      <c r="H9" s="2"/>
      <c r="I9" s="3"/>
      <c r="J9" s="3"/>
    </row>
    <row r="10" spans="3:10" ht="18.75">
      <c r="C10" s="2"/>
      <c r="D10" s="2"/>
      <c r="E10" s="2"/>
      <c r="F10" s="5"/>
      <c r="G10" s="2"/>
      <c r="H10" s="2"/>
      <c r="I10" s="3"/>
      <c r="J10" s="3"/>
    </row>
    <row r="11" spans="3:10" ht="18.75">
      <c r="C11" s="2"/>
      <c r="D11" s="2"/>
      <c r="E11" s="2"/>
      <c r="F11" s="5"/>
      <c r="G11" s="2"/>
      <c r="H11" s="2"/>
      <c r="I11" s="3"/>
      <c r="J11" s="3"/>
    </row>
    <row r="12" spans="3:10" ht="18.75">
      <c r="C12" s="2"/>
      <c r="D12" s="2"/>
      <c r="E12" s="2"/>
      <c r="F12" s="5"/>
      <c r="G12" s="2"/>
      <c r="H12" s="2"/>
      <c r="I12" s="3"/>
      <c r="J12" s="3"/>
    </row>
    <row r="13" spans="3:10" ht="18.75">
      <c r="C13" s="2"/>
      <c r="D13" s="2"/>
      <c r="E13" s="2"/>
      <c r="F13" s="5"/>
      <c r="G13" s="2"/>
      <c r="H13" s="2"/>
      <c r="I13" s="3"/>
      <c r="J13" s="3"/>
    </row>
    <row r="14" spans="3:10" ht="18.75">
      <c r="C14" s="2"/>
      <c r="D14" s="2"/>
      <c r="E14" s="2"/>
      <c r="F14" s="5"/>
      <c r="G14" s="2"/>
      <c r="H14" s="2"/>
      <c r="I14" s="3"/>
      <c r="J14" s="3"/>
    </row>
    <row r="15" spans="3:10" ht="18.75">
      <c r="C15" s="2"/>
      <c r="D15" s="2"/>
      <c r="E15" s="2"/>
      <c r="F15" s="5"/>
      <c r="G15" s="2"/>
      <c r="H15" s="2"/>
      <c r="I15" s="3"/>
      <c r="J15" s="3"/>
    </row>
    <row r="16" spans="3:10" ht="18.75">
      <c r="C16" s="2"/>
      <c r="D16" s="2"/>
      <c r="E16" s="2"/>
      <c r="F16" s="5"/>
      <c r="G16" s="2"/>
      <c r="H16" s="2"/>
      <c r="I16" s="3"/>
      <c r="J16" s="3"/>
    </row>
    <row r="17" spans="3:10" ht="18.75">
      <c r="C17" s="2"/>
      <c r="D17" s="2"/>
      <c r="E17" s="2"/>
      <c r="F17" s="5"/>
      <c r="G17" s="2"/>
      <c r="H17" s="2"/>
      <c r="I17" s="3"/>
      <c r="J17" s="3"/>
    </row>
    <row r="18" spans="3:10" ht="18.75">
      <c r="C18" s="2"/>
      <c r="D18" s="2"/>
      <c r="E18" s="2"/>
      <c r="F18" s="5"/>
      <c r="G18" s="2"/>
      <c r="H18" s="2"/>
      <c r="I18" s="3"/>
      <c r="J18" s="3"/>
    </row>
    <row r="19" spans="3:10" ht="18.75">
      <c r="C19" s="2"/>
      <c r="D19" s="2"/>
      <c r="E19" s="5"/>
      <c r="F19" s="5"/>
      <c r="G19" s="5"/>
      <c r="H19" s="5"/>
      <c r="I19" s="6"/>
      <c r="J19" s="6"/>
    </row>
    <row r="20" spans="3:10" ht="18.75">
      <c r="C20" s="2"/>
      <c r="D20" s="2"/>
      <c r="E20" s="2"/>
      <c r="F20" s="5"/>
      <c r="G20" s="5"/>
      <c r="H20" s="5"/>
      <c r="I20" s="6"/>
      <c r="J20" s="7"/>
    </row>
    <row r="21" spans="3:10" ht="18.75">
      <c r="C21" s="2"/>
      <c r="D21" s="2"/>
      <c r="E21" s="5"/>
      <c r="F21" s="5"/>
      <c r="G21" s="5"/>
      <c r="H21" s="5"/>
      <c r="I21" s="6"/>
      <c r="J21" s="6"/>
    </row>
    <row r="22" spans="3:10" ht="18.75">
      <c r="C22" s="2"/>
      <c r="D22" s="2"/>
      <c r="E22" s="2"/>
      <c r="F22" s="5"/>
      <c r="G22" s="5"/>
      <c r="H22" s="2"/>
      <c r="I22" s="6"/>
      <c r="J22" s="3"/>
    </row>
    <row r="23" spans="3:10" ht="18.75">
      <c r="C23" s="2"/>
      <c r="D23" s="2"/>
      <c r="E23" s="2"/>
      <c r="F23" s="5"/>
      <c r="G23" s="5"/>
      <c r="H23" s="5"/>
      <c r="I23" s="6"/>
      <c r="J23" s="3"/>
    </row>
    <row r="24" spans="3:10" ht="18.75">
      <c r="C24" s="2"/>
      <c r="D24" s="2"/>
      <c r="E24" s="5"/>
      <c r="F24" s="5"/>
      <c r="G24" s="8"/>
      <c r="H24" s="5"/>
      <c r="I24" s="6"/>
      <c r="J24" s="7"/>
    </row>
    <row r="25" spans="8:9" ht="18.75">
      <c r="H25" s="79" t="s">
        <v>46</v>
      </c>
      <c r="I25" s="74" t="s">
        <v>45</v>
      </c>
    </row>
    <row r="26" spans="8:9" ht="18.75">
      <c r="H26" s="75" t="s">
        <v>38</v>
      </c>
      <c r="I26" s="76">
        <v>10.67</v>
      </c>
    </row>
    <row r="27" spans="8:9" ht="18.75">
      <c r="H27" s="75" t="s">
        <v>39</v>
      </c>
      <c r="I27" s="76">
        <v>8.34</v>
      </c>
    </row>
    <row r="28" spans="8:9" ht="18.75">
      <c r="H28" s="75" t="s">
        <v>40</v>
      </c>
      <c r="I28" s="76">
        <v>2.08</v>
      </c>
    </row>
    <row r="29" spans="8:9" ht="18.75">
      <c r="H29" s="75" t="s">
        <v>41</v>
      </c>
      <c r="I29" s="76">
        <v>0.68</v>
      </c>
    </row>
    <row r="30" spans="8:9" ht="30">
      <c r="H30" s="80" t="s">
        <v>47</v>
      </c>
      <c r="I30" s="78">
        <v>1.52</v>
      </c>
    </row>
    <row r="31" spans="8:9" ht="18.75">
      <c r="H31" s="77" t="s">
        <v>42</v>
      </c>
      <c r="I31" s="78">
        <v>44.32</v>
      </c>
    </row>
    <row r="32" spans="8:9" ht="31.5">
      <c r="H32" s="75" t="s">
        <v>43</v>
      </c>
      <c r="I32" s="78">
        <v>4.26</v>
      </c>
    </row>
    <row r="33" spans="8:9" ht="18.75">
      <c r="H33" s="75" t="s">
        <v>44</v>
      </c>
      <c r="I33" s="76">
        <v>25.82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GIANG VO</dc:creator>
  <cp:keywords/>
  <dc:description/>
  <cp:lastModifiedBy>Admin</cp:lastModifiedBy>
  <cp:lastPrinted>2018-11-09T06:02:25Z</cp:lastPrinted>
  <dcterms:created xsi:type="dcterms:W3CDTF">2018-06-10T09:35:59Z</dcterms:created>
  <dcterms:modified xsi:type="dcterms:W3CDTF">2018-11-14T02:01:34Z</dcterms:modified>
  <cp:category/>
  <cp:version/>
  <cp:contentType/>
  <cp:contentStatus/>
</cp:coreProperties>
</file>